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07d7220bc177f9/SiteWeb/Financeperso.fr/documents/"/>
    </mc:Choice>
  </mc:AlternateContent>
  <xr:revisionPtr revIDLastSave="99" documentId="8_{F4ABED54-DE7C-4F36-89CC-E58282D60B95}" xr6:coauthVersionLast="47" xr6:coauthVersionMax="47" xr10:uidLastSave="{3B591511-AD4D-4D53-B6E4-A49E1509AE34}"/>
  <bookViews>
    <workbookView xWindow="-120" yWindow="-120" windowWidth="38640" windowHeight="21120" xr2:uid="{00000000-000D-0000-FFFF-FFFF00000000}"/>
  </bookViews>
  <sheets>
    <sheet name="Revenus" sheetId="2" r:id="rId1"/>
  </sheets>
  <definedNames>
    <definedName name="_xlchart.v1.0" hidden="1">Revenus!$F$3:$F$18</definedName>
    <definedName name="_xlchart.v1.1" hidden="1">Revenus!$G$1:$G$2</definedName>
    <definedName name="_xlchart.v1.2" hidden="1">Revenus!$G$3:$G$18</definedName>
    <definedName name="_xlchart.v1.3" hidden="1">Revenus!$H$1:$H$2</definedName>
    <definedName name="_xlchart.v1.4" hidden="1">Revenus!$H$3:$H$18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G17" i="2"/>
  <c r="G16" i="2"/>
  <c r="G15" i="2"/>
  <c r="G14" i="2"/>
  <c r="H14" i="2"/>
  <c r="H13" i="2"/>
  <c r="H12" i="2"/>
  <c r="H11" i="2"/>
  <c r="H10" i="2"/>
  <c r="H9" i="2"/>
  <c r="H8" i="2"/>
  <c r="H7" i="2"/>
  <c r="H6" i="2"/>
  <c r="G5" i="2"/>
  <c r="G4" i="2"/>
  <c r="G3" i="2"/>
  <c r="C6" i="2"/>
  <c r="B4" i="2"/>
  <c r="C4" i="2" s="1"/>
  <c r="B5" i="2"/>
  <c r="B3" i="2"/>
  <c r="C3" i="2" s="1"/>
  <c r="C5" i="2"/>
  <c r="B7" i="2" l="1"/>
  <c r="B8" i="2" s="1"/>
  <c r="C8" i="2" l="1"/>
</calcChain>
</file>

<file path=xl/sharedStrings.xml><?xml version="1.0" encoding="utf-8"?>
<sst xmlns="http://schemas.openxmlformats.org/spreadsheetml/2006/main" count="35" uniqueCount="30">
  <si>
    <t>Ressource</t>
  </si>
  <si>
    <t>TOTAL</t>
  </si>
  <si>
    <t>Nom</t>
  </si>
  <si>
    <t>Annuel</t>
  </si>
  <si>
    <t>Mensuel</t>
  </si>
  <si>
    <t>Salaire</t>
  </si>
  <si>
    <t>Heures sup. / Astreinte</t>
  </si>
  <si>
    <t>Indemnités (TT, Transport)</t>
  </si>
  <si>
    <t>Revenu passif (SCPI+Dividende)</t>
  </si>
  <si>
    <t>Date màj</t>
  </si>
  <si>
    <t>Abondement (PEE)</t>
  </si>
  <si>
    <t>Dépense</t>
  </si>
  <si>
    <t>Charge Copro.</t>
  </si>
  <si>
    <t>Internet</t>
  </si>
  <si>
    <t>Mobile</t>
  </si>
  <si>
    <t>Assur Voiture</t>
  </si>
  <si>
    <t>Electricité</t>
  </si>
  <si>
    <t>Assurance Habit</t>
  </si>
  <si>
    <t>Impot rev</t>
  </si>
  <si>
    <t>Impot Locaux</t>
  </si>
  <si>
    <t>Amazon Prime</t>
  </si>
  <si>
    <t>Navigo</t>
  </si>
  <si>
    <t>OneDrive</t>
  </si>
  <si>
    <t>Frais bancaire</t>
  </si>
  <si>
    <t>Mutuelle</t>
  </si>
  <si>
    <t>ChatGPT</t>
  </si>
  <si>
    <t>HBO Max + Sport</t>
  </si>
  <si>
    <t>20,568.58</t>
  </si>
  <si>
    <t>1714.05</t>
  </si>
  <si>
    <t>Pret bourso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</si>
</sst>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;\(#,##0.00\)"/>
  </numFmts>
  <fonts count="7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6" fillId="3" borderId="0" xfId="0" applyNumberFormat="1" applyFont="1" applyFill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CD9D4"/>
          <bgColor rgb="FFCC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Ressource-Dépense-style" pivot="0" count="5" xr9:uid="{00000000-0011-0000-FFFF-FFFF00000000}">
      <tableStyleElement type="wholeTable" size="0" dxfId="4"/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lang="fr-FR" b="0">
                <a:solidFill>
                  <a:srgbClr val="000000"/>
                </a:solidFill>
                <a:latin typeface="Roboto"/>
              </a:rPr>
              <a:t>Revenu annuel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1536955457660302E-2"/>
          <c:y val="9.5011876484560567E-2"/>
          <c:w val="0.63302893305737662"/>
          <c:h val="0.8638163103721298"/>
        </c:manualLayout>
      </c:layout>
      <c:pie3DChart>
        <c:varyColors val="1"/>
        <c:ser>
          <c:idx val="0"/>
          <c:order val="0"/>
          <c:tx>
            <c:strRef>
              <c:f>Revenus!$B$2</c:f>
              <c:strCache>
                <c:ptCount val="1"/>
                <c:pt idx="0">
                  <c:v>Annuel</c:v>
                </c:pt>
              </c:strCache>
            </c:strRef>
          </c:tx>
          <c:dPt>
            <c:idx val="0"/>
            <c:bubble3D val="0"/>
            <c:spPr>
              <a:solidFill>
                <a:srgbClr val="4A86E8"/>
              </a:solidFill>
            </c:spPr>
            <c:extLst>
              <c:ext xmlns:c16="http://schemas.microsoft.com/office/drawing/2014/chart" uri="{C3380CC4-5D6E-409C-BE32-E72D297353CC}">
                <c16:uniqueId val="{00000001-665F-41E6-8E89-5CC208E8D0C0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665F-41E6-8E89-5CC208E8D0C0}"/>
              </c:ext>
            </c:extLst>
          </c:dPt>
          <c:dPt>
            <c:idx val="2"/>
            <c:bubble3D val="0"/>
            <c:spPr>
              <a:solidFill>
                <a:srgbClr val="17BF17"/>
              </a:solidFill>
            </c:spPr>
            <c:extLst>
              <c:ext xmlns:c16="http://schemas.microsoft.com/office/drawing/2014/chart" uri="{C3380CC4-5D6E-409C-BE32-E72D297353CC}">
                <c16:uniqueId val="{00000005-665F-41E6-8E89-5CC208E8D0C0}"/>
              </c:ext>
            </c:extLst>
          </c:dPt>
          <c:dPt>
            <c:idx val="3"/>
            <c:bubble3D val="0"/>
            <c:spPr>
              <a:solidFill>
                <a:srgbClr val="93C47D"/>
              </a:solidFill>
            </c:spPr>
            <c:extLst>
              <c:ext xmlns:c16="http://schemas.microsoft.com/office/drawing/2014/chart" uri="{C3380CC4-5D6E-409C-BE32-E72D297353CC}">
                <c16:uniqueId val="{00000007-665F-41E6-8E89-5CC208E8D0C0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</c:spPr>
            <c:extLst>
              <c:ext xmlns:c16="http://schemas.microsoft.com/office/drawing/2014/chart" uri="{C3380CC4-5D6E-409C-BE32-E72D297353CC}">
                <c16:uniqueId val="{00000009-665F-41E6-8E89-5CC208E8D0C0}"/>
              </c:ext>
            </c:extLst>
          </c:dPt>
          <c:cat>
            <c:strRef>
              <c:f>Revenus!$A$3:$A$7</c:f>
              <c:strCache>
                <c:ptCount val="5"/>
                <c:pt idx="0">
                  <c:v>Salaire</c:v>
                </c:pt>
                <c:pt idx="1">
                  <c:v>Heures sup. / Astreinte</c:v>
                </c:pt>
                <c:pt idx="2">
                  <c:v>Indemnités (TT, Transport)</c:v>
                </c:pt>
                <c:pt idx="3">
                  <c:v>Abondement (PEE)</c:v>
                </c:pt>
                <c:pt idx="4">
                  <c:v>Revenu passif (SCPI+Dividende)</c:v>
                </c:pt>
              </c:strCache>
            </c:strRef>
          </c:cat>
          <c:val>
            <c:numRef>
              <c:f>Revenus!$B$3:$B$7</c:f>
              <c:numCache>
                <c:formatCode>#\ ##0.00;\(#\ ##0.00\)</c:formatCode>
                <c:ptCount val="5"/>
                <c:pt idx="0">
                  <c:v>29150</c:v>
                </c:pt>
                <c:pt idx="1">
                  <c:v>2200</c:v>
                </c:pt>
                <c:pt idx="2" formatCode="0.00">
                  <c:v>780</c:v>
                </c:pt>
                <c:pt idx="3" formatCode="0.00">
                  <c:v>900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5F-41E6-8E89-5CC208E8D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Revenus!$G$1:$G$2</c:f>
              <c:strCache>
                <c:ptCount val="2"/>
                <c:pt idx="0">
                  <c:v>Dépense</c:v>
                </c:pt>
                <c:pt idx="1">
                  <c:v>Annuel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Revenus!$F$3:$F$18</c:f>
              <c:strCache>
                <c:ptCount val="16"/>
                <c:pt idx="0">
                  <c:v>Charge Copro.</c:v>
                </c:pt>
                <c:pt idx="1">
                  <c:v>Internet</c:v>
                </c:pt>
                <c:pt idx="2">
                  <c:v>Mobile</c:v>
                </c:pt>
                <c:pt idx="3">
                  <c:v>Assur Voiture</c:v>
                </c:pt>
                <c:pt idx="4">
                  <c:v>Electricité</c:v>
                </c:pt>
                <c:pt idx="5">
                  <c:v>Assurance Habit</c:v>
                </c:pt>
                <c:pt idx="6">
                  <c:v>Impot rev</c:v>
                </c:pt>
                <c:pt idx="7">
                  <c:v>Impot Locaux</c:v>
                </c:pt>
                <c:pt idx="8">
                  <c:v>Amazon Prime</c:v>
                </c:pt>
                <c:pt idx="9">
                  <c:v>Navigo</c:v>
                </c:pt>
                <c:pt idx="10">
                  <c:v>OneDrive</c:v>
                </c:pt>
                <c:pt idx="11">
                  <c:v>Frais bancaire</c:v>
                </c:pt>
                <c:pt idx="12">
                  <c:v>Mutuelle</c:v>
                </c:pt>
                <c:pt idx="13">
                  <c:v>Pret bourso</c:v>
                </c:pt>
                <c:pt idx="14">
                  <c:v>ChatGPT</c:v>
                </c:pt>
                <c:pt idx="15">
                  <c:v>HBO Max + Sport</c:v>
                </c:pt>
              </c:strCache>
            </c:strRef>
          </c:cat>
          <c:val>
            <c:numRef>
              <c:f>Revenus!$G$3:$G$18</c:f>
              <c:numCache>
                <c:formatCode>#\ ##0.00;\(#\ ##0.00\)</c:formatCode>
                <c:ptCount val="16"/>
                <c:pt idx="0">
                  <c:v>1740</c:v>
                </c:pt>
                <c:pt idx="1">
                  <c:v>395.88</c:v>
                </c:pt>
                <c:pt idx="2">
                  <c:v>251.88</c:v>
                </c:pt>
                <c:pt idx="3" formatCode="0.00">
                  <c:v>565.79999999999995</c:v>
                </c:pt>
                <c:pt idx="4" formatCode="0.00">
                  <c:v>775.33</c:v>
                </c:pt>
                <c:pt idx="5">
                  <c:v>178</c:v>
                </c:pt>
                <c:pt idx="6">
                  <c:v>1853.25</c:v>
                </c:pt>
                <c:pt idx="7">
                  <c:v>735</c:v>
                </c:pt>
                <c:pt idx="8" formatCode="0.00">
                  <c:v>69.900000000000006</c:v>
                </c:pt>
                <c:pt idx="9" formatCode="0.00">
                  <c:v>976.8</c:v>
                </c:pt>
                <c:pt idx="10">
                  <c:v>99</c:v>
                </c:pt>
                <c:pt idx="11">
                  <c:v>173.88</c:v>
                </c:pt>
                <c:pt idx="12">
                  <c:v>504</c:v>
                </c:pt>
                <c:pt idx="13" formatCode="0.00">
                  <c:v>6600</c:v>
                </c:pt>
                <c:pt idx="14" formatCode="0.00">
                  <c:v>276</c:v>
                </c:pt>
                <c:pt idx="15">
                  <c:v>131.88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9-4CE7-8027-19B248E4FF04}"/>
            </c:ext>
          </c:extLst>
        </c:ser>
        <c:ser>
          <c:idx val="1"/>
          <c:order val="1"/>
          <c:tx>
            <c:strRef>
              <c:f>Revenus!$H$1:$H$2</c:f>
              <c:strCache>
                <c:ptCount val="2"/>
                <c:pt idx="0">
                  <c:v>Dépense</c:v>
                </c:pt>
                <c:pt idx="1">
                  <c:v>Mensuel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Revenus!$F$3:$F$18</c:f>
              <c:strCache>
                <c:ptCount val="16"/>
                <c:pt idx="0">
                  <c:v>Charge Copro.</c:v>
                </c:pt>
                <c:pt idx="1">
                  <c:v>Internet</c:v>
                </c:pt>
                <c:pt idx="2">
                  <c:v>Mobile</c:v>
                </c:pt>
                <c:pt idx="3">
                  <c:v>Assur Voiture</c:v>
                </c:pt>
                <c:pt idx="4">
                  <c:v>Electricité</c:v>
                </c:pt>
                <c:pt idx="5">
                  <c:v>Assurance Habit</c:v>
                </c:pt>
                <c:pt idx="6">
                  <c:v>Impot rev</c:v>
                </c:pt>
                <c:pt idx="7">
                  <c:v>Impot Locaux</c:v>
                </c:pt>
                <c:pt idx="8">
                  <c:v>Amazon Prime</c:v>
                </c:pt>
                <c:pt idx="9">
                  <c:v>Navigo</c:v>
                </c:pt>
                <c:pt idx="10">
                  <c:v>OneDrive</c:v>
                </c:pt>
                <c:pt idx="11">
                  <c:v>Frais bancaire</c:v>
                </c:pt>
                <c:pt idx="12">
                  <c:v>Mutuelle</c:v>
                </c:pt>
                <c:pt idx="13">
                  <c:v>Pret bourso</c:v>
                </c:pt>
                <c:pt idx="14">
                  <c:v>ChatGPT</c:v>
                </c:pt>
                <c:pt idx="15">
                  <c:v>HBO Max + Sport</c:v>
                </c:pt>
              </c:strCache>
            </c:strRef>
          </c:cat>
          <c:val>
            <c:numRef>
              <c:f>Revenus!$H$3:$H$18</c:f>
              <c:numCache>
                <c:formatCode>#\ ##0.00;\(#\ ##0.00\)</c:formatCode>
                <c:ptCount val="16"/>
                <c:pt idx="0">
                  <c:v>145</c:v>
                </c:pt>
                <c:pt idx="1">
                  <c:v>32.99</c:v>
                </c:pt>
                <c:pt idx="2">
                  <c:v>20.99</c:v>
                </c:pt>
                <c:pt idx="3" formatCode="0.00">
                  <c:v>47.15</c:v>
                </c:pt>
                <c:pt idx="4" formatCode="0.00">
                  <c:v>64.610833333333332</c:v>
                </c:pt>
                <c:pt idx="5">
                  <c:v>14.833333333333334</c:v>
                </c:pt>
                <c:pt idx="6">
                  <c:v>154.4375</c:v>
                </c:pt>
                <c:pt idx="7">
                  <c:v>61.25</c:v>
                </c:pt>
                <c:pt idx="8" formatCode="0.00">
                  <c:v>5.8250000000000002</c:v>
                </c:pt>
                <c:pt idx="9" formatCode="0.00">
                  <c:v>81.399999999999991</c:v>
                </c:pt>
                <c:pt idx="10">
                  <c:v>8.25</c:v>
                </c:pt>
                <c:pt idx="11">
                  <c:v>14.49</c:v>
                </c:pt>
                <c:pt idx="12">
                  <c:v>42</c:v>
                </c:pt>
                <c:pt idx="13" formatCode="0.00">
                  <c:v>550</c:v>
                </c:pt>
                <c:pt idx="14" formatCode="0.00">
                  <c:v>23</c:v>
                </c:pt>
                <c:pt idx="15">
                  <c:v>10.99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9-4CE7-8027-19B248E4FF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146538</xdr:colOff>
      <xdr:row>20</xdr:row>
      <xdr:rowOff>87923</xdr:rowOff>
    </xdr:from>
    <xdr:ext cx="6477733" cy="4231297"/>
    <xdr:graphicFrame macro="">
      <xdr:nvGraphicFramePr>
        <xdr:cNvPr id="5" name="Chart 5" title="Graphiq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>
    <xdr:from>
      <xdr:col>5</xdr:col>
      <xdr:colOff>87924</xdr:colOff>
      <xdr:row>20</xdr:row>
      <xdr:rowOff>109904</xdr:rowOff>
    </xdr:from>
    <xdr:to>
      <xdr:col>10</xdr:col>
      <xdr:colOff>483579</xdr:colOff>
      <xdr:row>46</xdr:row>
      <xdr:rowOff>117231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858F98F7-3EE7-F8FA-5645-B9D7AC0A7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46"/>
  <sheetViews>
    <sheetView tabSelected="1" zoomScale="130" zoomScaleNormal="130" workbookViewId="0">
      <selection activeCell="C15" sqref="C15"/>
    </sheetView>
  </sheetViews>
  <sheetFormatPr baseColWidth="10" defaultColWidth="12.5703125" defaultRowHeight="15.75" customHeight="1" x14ac:dyDescent="0.2"/>
  <cols>
    <col min="1" max="1" width="33" customWidth="1"/>
    <col min="2" max="2" width="18.85546875" customWidth="1"/>
    <col min="3" max="3" width="20.5703125" customWidth="1"/>
    <col min="4" max="4" width="15.28515625" customWidth="1"/>
    <col min="6" max="6" width="28.28515625" customWidth="1"/>
    <col min="9" max="9" width="25.7109375" bestFit="1" customWidth="1"/>
  </cols>
  <sheetData>
    <row r="1" spans="1:22" ht="12.75" x14ac:dyDescent="0.2">
      <c r="A1" s="2" t="s">
        <v>0</v>
      </c>
      <c r="B1" s="4"/>
      <c r="C1" s="1"/>
      <c r="D1" s="1"/>
      <c r="E1" s="1"/>
      <c r="F1" s="2" t="s">
        <v>11</v>
      </c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x14ac:dyDescent="0.2">
      <c r="A2" s="2" t="s">
        <v>2</v>
      </c>
      <c r="B2" s="2" t="s">
        <v>3</v>
      </c>
      <c r="C2" s="2" t="s">
        <v>4</v>
      </c>
      <c r="D2" s="6" t="s">
        <v>9</v>
      </c>
      <c r="E2" s="1"/>
      <c r="F2" s="6" t="s">
        <v>2</v>
      </c>
      <c r="G2" s="6" t="s">
        <v>3</v>
      </c>
      <c r="H2" s="6" t="s">
        <v>4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 x14ac:dyDescent="0.2">
      <c r="A3" s="1" t="s">
        <v>5</v>
      </c>
      <c r="B3" s="8">
        <f>2150*13+100*12</f>
        <v>29150</v>
      </c>
      <c r="C3" s="9">
        <f t="shared" ref="C3:C5" si="0">B3/12</f>
        <v>2429.1666666666665</v>
      </c>
      <c r="D3" s="4">
        <v>46235</v>
      </c>
      <c r="E3" s="1"/>
      <c r="F3" s="11" t="s">
        <v>12</v>
      </c>
      <c r="G3" s="8">
        <f>H3*12</f>
        <v>1740</v>
      </c>
      <c r="H3" s="9">
        <v>145</v>
      </c>
      <c r="I3" s="4">
        <v>46080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2.75" x14ac:dyDescent="0.2">
      <c r="A4" s="1" t="s">
        <v>6</v>
      </c>
      <c r="B4" s="8">
        <f>4*550</f>
        <v>2200</v>
      </c>
      <c r="C4" s="9">
        <f t="shared" si="0"/>
        <v>183.33333333333334</v>
      </c>
      <c r="D4" s="4">
        <v>46235</v>
      </c>
      <c r="E4" s="1"/>
      <c r="F4" s="11" t="s">
        <v>13</v>
      </c>
      <c r="G4" s="8">
        <f>H4*12</f>
        <v>395.88</v>
      </c>
      <c r="H4" s="13">
        <v>32.99</v>
      </c>
      <c r="I4" s="4">
        <v>45890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2.75" x14ac:dyDescent="0.2">
      <c r="A5" s="1" t="s">
        <v>7</v>
      </c>
      <c r="B5" s="10">
        <f>45*12+20*12</f>
        <v>780</v>
      </c>
      <c r="C5" s="10">
        <f t="shared" si="0"/>
        <v>65</v>
      </c>
      <c r="D5" s="4">
        <v>46235</v>
      </c>
      <c r="E5" s="1"/>
      <c r="F5" s="11" t="s">
        <v>14</v>
      </c>
      <c r="G5" s="8">
        <f>H5*12</f>
        <v>251.88</v>
      </c>
      <c r="H5" s="9">
        <v>20.99</v>
      </c>
      <c r="I5" s="4">
        <v>45901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2.75" x14ac:dyDescent="0.2">
      <c r="A6" s="1" t="s">
        <v>10</v>
      </c>
      <c r="B6" s="10">
        <v>900</v>
      </c>
      <c r="C6" s="10">
        <f>B6/12</f>
        <v>75</v>
      </c>
      <c r="D6" s="4">
        <v>46235</v>
      </c>
      <c r="E6" s="1"/>
      <c r="F6" s="11" t="s">
        <v>15</v>
      </c>
      <c r="G6" s="10">
        <v>565.79999999999995</v>
      </c>
      <c r="H6" s="10">
        <f>+G6/12</f>
        <v>47.15</v>
      </c>
      <c r="I6" s="4">
        <v>45953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.75" x14ac:dyDescent="0.2">
      <c r="A7" s="1" t="s">
        <v>8</v>
      </c>
      <c r="B7" s="9">
        <f>C7*12</f>
        <v>1200</v>
      </c>
      <c r="C7" s="9">
        <v>100</v>
      </c>
      <c r="D7" s="4">
        <v>46235</v>
      </c>
      <c r="E7" s="1"/>
      <c r="F7" s="11" t="s">
        <v>16</v>
      </c>
      <c r="G7" s="10">
        <v>775.33</v>
      </c>
      <c r="H7" s="10">
        <f>G7/12</f>
        <v>64.610833333333332</v>
      </c>
      <c r="I7" s="4">
        <v>45881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2.75" x14ac:dyDescent="0.2">
      <c r="A8" s="6" t="s">
        <v>1</v>
      </c>
      <c r="B8" s="7">
        <f>SUM(B3:B7)</f>
        <v>34230</v>
      </c>
      <c r="C8" s="7">
        <f>SUM(C3:C7)</f>
        <v>2852.5</v>
      </c>
      <c r="D8" s="1"/>
      <c r="E8" s="1"/>
      <c r="F8" s="12" t="s">
        <v>17</v>
      </c>
      <c r="G8" s="9">
        <v>178</v>
      </c>
      <c r="H8" s="9">
        <f>G8/12</f>
        <v>14.833333333333334</v>
      </c>
      <c r="I8" s="4">
        <v>46120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2.75" x14ac:dyDescent="0.2">
      <c r="E9" s="1"/>
      <c r="F9" s="11" t="s">
        <v>18</v>
      </c>
      <c r="G9" s="8">
        <v>1853.25</v>
      </c>
      <c r="H9" s="9">
        <f>G9/12</f>
        <v>154.4375</v>
      </c>
      <c r="I9" s="4">
        <v>45757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2.75" x14ac:dyDescent="0.2">
      <c r="E10" s="1"/>
      <c r="F10" s="11" t="s">
        <v>19</v>
      </c>
      <c r="G10" s="8">
        <v>735</v>
      </c>
      <c r="H10" s="9">
        <f>G10/12</f>
        <v>61.25</v>
      </c>
      <c r="I10" s="4">
        <v>45898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2.75" x14ac:dyDescent="0.2">
      <c r="E11" s="1"/>
      <c r="F11" s="11" t="s">
        <v>20</v>
      </c>
      <c r="G11" s="10">
        <v>69.900000000000006</v>
      </c>
      <c r="H11" s="10">
        <f>G11/12</f>
        <v>5.8250000000000002</v>
      </c>
      <c r="I11" s="4">
        <v>45985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.75" x14ac:dyDescent="0.2">
      <c r="A12" s="1"/>
      <c r="B12" s="3"/>
      <c r="C12" s="3"/>
      <c r="D12" s="1"/>
      <c r="E12" s="1"/>
      <c r="F12" s="11" t="s">
        <v>21</v>
      </c>
      <c r="G12" s="10">
        <v>976.8</v>
      </c>
      <c r="H12" s="10">
        <f>G12/12</f>
        <v>81.399999999999991</v>
      </c>
      <c r="I12" s="4">
        <v>45902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x14ac:dyDescent="0.2">
      <c r="A13" s="1"/>
      <c r="B13" s="5"/>
      <c r="C13" s="1"/>
      <c r="D13" s="1"/>
      <c r="E13" s="1"/>
      <c r="F13" s="11" t="s">
        <v>22</v>
      </c>
      <c r="G13" s="9">
        <v>99</v>
      </c>
      <c r="H13" s="9">
        <f>G13/12</f>
        <v>8.25</v>
      </c>
      <c r="I13" s="4">
        <v>45880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x14ac:dyDescent="0.2">
      <c r="A14" s="1"/>
      <c r="B14" s="1"/>
      <c r="C14" s="1"/>
      <c r="D14" s="1"/>
      <c r="E14" s="1"/>
      <c r="F14" s="11" t="s">
        <v>23</v>
      </c>
      <c r="G14" s="8">
        <f>H14*12</f>
        <v>173.88</v>
      </c>
      <c r="H14" s="9">
        <f>9.99+4.5</f>
        <v>14.49</v>
      </c>
      <c r="I14" s="4">
        <v>45672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2.75" x14ac:dyDescent="0.2">
      <c r="A15" s="1"/>
      <c r="B15" s="1"/>
      <c r="C15" s="1"/>
      <c r="D15" s="1"/>
      <c r="E15" s="1"/>
      <c r="F15" s="11" t="s">
        <v>24</v>
      </c>
      <c r="G15" s="8">
        <f>H15*12</f>
        <v>504</v>
      </c>
      <c r="H15" s="9">
        <v>42</v>
      </c>
      <c r="I15" s="4">
        <v>45902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75" x14ac:dyDescent="0.2">
      <c r="A16" s="1"/>
      <c r="B16" s="1"/>
      <c r="C16" s="1"/>
      <c r="D16" s="1"/>
      <c r="E16" s="1"/>
      <c r="F16" s="12" t="s">
        <v>29</v>
      </c>
      <c r="G16" s="10">
        <f>H16*12</f>
        <v>6600</v>
      </c>
      <c r="H16" s="10">
        <v>550</v>
      </c>
      <c r="I16" s="4">
        <v>45928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75" x14ac:dyDescent="0.2">
      <c r="A17" s="1"/>
      <c r="B17" s="1"/>
      <c r="C17" s="1"/>
      <c r="D17" s="1"/>
      <c r="E17" s="1"/>
      <c r="F17" s="11" t="s">
        <v>25</v>
      </c>
      <c r="G17" s="10">
        <f>H17*12</f>
        <v>276</v>
      </c>
      <c r="H17" s="10">
        <v>23</v>
      </c>
      <c r="I17" s="4">
        <v>45956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75" x14ac:dyDescent="0.2">
      <c r="A18" s="1"/>
      <c r="B18" s="1"/>
      <c r="C18" s="1"/>
      <c r="D18" s="1"/>
      <c r="E18" s="1"/>
      <c r="F18" s="11" t="s">
        <v>26</v>
      </c>
      <c r="G18" s="9">
        <f>H18*12</f>
        <v>131.88</v>
      </c>
      <c r="H18" s="9">
        <v>10.99</v>
      </c>
      <c r="I18" s="4">
        <v>46152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2.75" x14ac:dyDescent="0.2">
      <c r="A19" s="1"/>
      <c r="B19" s="1"/>
      <c r="C19" s="1"/>
      <c r="D19" s="1"/>
      <c r="E19" s="1"/>
      <c r="F19" s="6" t="s">
        <v>1</v>
      </c>
      <c r="G19" s="7" t="s">
        <v>27</v>
      </c>
      <c r="H19" s="7" t="s">
        <v>28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Revenus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Scouarnec</dc:creator>
  <cp:lastModifiedBy>Rédaction Auteur</cp:lastModifiedBy>
  <dcterms:created xsi:type="dcterms:W3CDTF">2026-08-09T09:57:14Z</dcterms:created>
  <dcterms:modified xsi:type="dcterms:W3CDTF">2026-08-10T19:18:04Z</dcterms:modified>
</cp:coreProperties>
</file>